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ფორმა N 13" sheetId="1" r:id="rId1"/>
  </sheets>
  <definedNames>
    <definedName name="_xlnm.Print_Area" localSheetId="0">'ფორმა N 13'!$B$2:$S$21</definedName>
    <definedName name="_xlnm.Print_Titles" localSheetId="0">'ფორმა N 13'!$2:$3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R5" i="1" l="1"/>
  <c r="R19" i="1" l="1"/>
  <c r="K5" i="1"/>
  <c r="K21" i="1" s="1"/>
  <c r="I21" i="1" l="1"/>
  <c r="L20" i="1"/>
  <c r="C20" i="1"/>
  <c r="H19" i="1"/>
  <c r="H21" i="1" s="1"/>
  <c r="I19" i="1"/>
  <c r="J19" i="1"/>
  <c r="J21" i="1" s="1"/>
  <c r="G16" i="1" l="1"/>
  <c r="J5" i="1"/>
  <c r="I5" i="1"/>
  <c r="G5" i="1" s="1"/>
  <c r="H5" i="1"/>
  <c r="F5" i="1"/>
  <c r="E5" i="1"/>
  <c r="D5" i="1"/>
  <c r="C9" i="1"/>
  <c r="C8" i="1"/>
  <c r="C7" i="1"/>
  <c r="G20" i="1"/>
  <c r="G18" i="1"/>
  <c r="G17" i="1"/>
  <c r="G15" i="1"/>
  <c r="G14" i="1"/>
  <c r="G13" i="1"/>
  <c r="G12" i="1"/>
  <c r="G11" i="1"/>
  <c r="G10" i="1"/>
  <c r="G9" i="1"/>
  <c r="G8" i="1"/>
  <c r="G7" i="1"/>
  <c r="L6" i="1"/>
  <c r="G6" i="1"/>
  <c r="C6" i="1"/>
  <c r="E10" i="1"/>
  <c r="S6" i="1" l="1"/>
  <c r="P6" i="1"/>
  <c r="G19" i="1"/>
  <c r="G21" i="1"/>
  <c r="P20" i="1"/>
  <c r="C5" i="1"/>
  <c r="F19" i="1"/>
  <c r="F21" i="1" s="1"/>
  <c r="D19" i="1"/>
  <c r="D21" i="1" s="1"/>
  <c r="E19" i="1" l="1"/>
  <c r="E21" i="1" s="1"/>
  <c r="C18" i="1"/>
  <c r="C17" i="1"/>
  <c r="C16" i="1"/>
  <c r="C15" i="1"/>
  <c r="C14" i="1"/>
  <c r="C13" i="1"/>
  <c r="C12" i="1"/>
  <c r="C11" i="1"/>
  <c r="C19" i="1" l="1"/>
  <c r="C21" i="1" s="1"/>
  <c r="M5" i="1"/>
  <c r="N5" i="1"/>
  <c r="O5" i="1"/>
  <c r="L7" i="1"/>
  <c r="L8" i="1"/>
  <c r="L9" i="1"/>
  <c r="L10" i="1"/>
  <c r="L11" i="1"/>
  <c r="L12" i="1"/>
  <c r="L13" i="1"/>
  <c r="L14" i="1"/>
  <c r="L15" i="1"/>
  <c r="L16" i="1"/>
  <c r="L17" i="1"/>
  <c r="S14" i="1" l="1"/>
  <c r="P14" i="1"/>
  <c r="S17" i="1"/>
  <c r="P17" i="1"/>
  <c r="S13" i="1"/>
  <c r="P13" i="1"/>
  <c r="S9" i="1"/>
  <c r="P9" i="1"/>
  <c r="S12" i="1"/>
  <c r="P12" i="1"/>
  <c r="S8" i="1"/>
  <c r="P8" i="1"/>
  <c r="P10" i="1"/>
  <c r="S10" i="1"/>
  <c r="S16" i="1"/>
  <c r="P16" i="1"/>
  <c r="S15" i="1"/>
  <c r="P15" i="1"/>
  <c r="S11" i="1"/>
  <c r="P11" i="1"/>
  <c r="S7" i="1"/>
  <c r="P7" i="1"/>
  <c r="L5" i="1"/>
  <c r="O19" i="1"/>
  <c r="O21" i="1" s="1"/>
  <c r="N19" i="1"/>
  <c r="N21" i="1" s="1"/>
  <c r="M19" i="1"/>
  <c r="L18" i="1"/>
  <c r="S18" i="1" l="1"/>
  <c r="P18" i="1"/>
  <c r="S5" i="1"/>
  <c r="P5" i="1"/>
  <c r="L19" i="1"/>
  <c r="S19" i="1" s="1"/>
  <c r="L21" i="1" l="1"/>
  <c r="P21" i="1" s="1"/>
  <c r="P19" i="1"/>
  <c r="S20" i="1" l="1"/>
  <c r="R21" i="1"/>
  <c r="S21" i="1" s="1"/>
</calcChain>
</file>

<file path=xl/sharedStrings.xml><?xml version="1.0" encoding="utf-8"?>
<sst xmlns="http://schemas.openxmlformats.org/spreadsheetml/2006/main" count="40" uniqueCount="32">
  <si>
    <t>სსიპ ბორის საჯარო სკოლა პანსიონი</t>
  </si>
  <si>
    <t>ა(ა) იპ დასუფთავებისა და კეთილმოწყობის გაერთიანება</t>
  </si>
  <si>
    <t>ა(ა)იპ ე.კიკნაძის სკოლამდელ დაწესებულებათა გაერთიანება</t>
  </si>
  <si>
    <t>ა(ა)იპ მოსწავლე ახალგაზრდობის სახლი</t>
  </si>
  <si>
    <t>ა(ა)იპ სპორტისა და შიდა ტურიზმის ცენტრი</t>
  </si>
  <si>
    <t>ა(ა)იპ კულტურისა და ხელოვნების ცენტრი</t>
  </si>
  <si>
    <t>ა(ა)იპ ხარაგაულის შ.ბუაჩიძის სახელობის სამუსიკო სკოლა</t>
  </si>
  <si>
    <t>ა(ა)იპ მოქალაქეთა ჩართულობისა და ინფორმირების მუნიციპალური ცენტრი</t>
  </si>
  <si>
    <t>ა(ა)იპ საზოგადოებრივი ჯანდაცვის ცენტრი</t>
  </si>
  <si>
    <t>ა(ა)იპ სათნოების სახლი</t>
  </si>
  <si>
    <t xml:space="preserve">ა(ა)იპ-ების დასახელება </t>
  </si>
  <si>
    <t>სულ</t>
  </si>
  <si>
    <t xml:space="preserve">მათ შორის </t>
  </si>
  <si>
    <t>ხელფასი</t>
  </si>
  <si>
    <t>სხვა დანარჩენი</t>
  </si>
  <si>
    <t>სსიპ ფოლკლორის ცენტრი</t>
  </si>
  <si>
    <t xml:space="preserve">სულ </t>
  </si>
  <si>
    <t>გარე განათება</t>
  </si>
  <si>
    <t>დასუფთავება და ნარჩენების გატანა</t>
  </si>
  <si>
    <t>მწვანე ნარგავები</t>
  </si>
  <si>
    <t>უპატრონო ცხოველები</t>
  </si>
  <si>
    <t>არაფინანსური</t>
  </si>
  <si>
    <t>2021 წელს წარმოდგენილი</t>
  </si>
  <si>
    <t>2020 წლის დამტკიცებული</t>
  </si>
  <si>
    <t>2020 წლის დაზუსტებული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</si>
  <si>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</si>
  <si>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</si>
  <si>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სხვაობა (7-11)</t>
  </si>
  <si>
    <t xml:space="preserve">მომუშავეთა რიცხოვნობა </t>
  </si>
  <si>
    <t>2021  წელს საბოლოოდ დაგეგმმილი</t>
  </si>
  <si>
    <t>სხვაობა წარმოდგენილსა და დაგეგმილს შორის (16-11)</t>
  </si>
  <si>
    <t>ა(ა)იპ-ების ანალიზი 04.11.2020 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</si>
</sst>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4" borderId="0" xfId="0" applyFont="1" applyFill="1"/>
    <xf numFmtId="0" fontId="1" fillId="2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9" fillId="0" borderId="0" xfId="0" applyFont="1" applyFill="1"/>
    <xf numFmtId="0" fontId="9" fillId="2" borderId="0" xfId="0" applyFont="1" applyFill="1"/>
    <xf numFmtId="0" fontId="6" fillId="2" borderId="0" xfId="0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10" fillId="7" borderId="0" xfId="0" applyFont="1" applyFill="1"/>
    <xf numFmtId="0" fontId="11" fillId="7" borderId="4" xfId="0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5" fillId="8" borderId="0" xfId="0" applyFont="1" applyFill="1"/>
    <xf numFmtId="0" fontId="5" fillId="8" borderId="4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80" zoomScaleNormal="80" workbookViewId="0">
      <selection activeCell="X7" sqref="X7"/>
    </sheetView>
  </sheetViews>
  <sheetFormatPr defaultRowHeight="12.75" x14ac:dyDescent="0.2"/>
  <cols>
    <col min="1" max="1" width="2.85546875" style="1" customWidth="1"/>
    <col min="2" max="2" width="23.42578125" style="32" customWidth="1"/>
    <col min="3" max="3" width="8" style="41" customWidth="1"/>
    <col min="4" max="5" width="7" style="21" customWidth="1"/>
    <col min="6" max="6" width="5.7109375" style="21" customWidth="1"/>
    <col min="7" max="7" width="8.7109375" style="44" customWidth="1"/>
    <col min="8" max="10" width="5.85546875" style="22" customWidth="1"/>
    <col min="11" max="11" width="6.42578125" style="53" customWidth="1"/>
    <col min="12" max="12" width="7.85546875" style="57" customWidth="1"/>
    <col min="13" max="13" width="6" style="20" customWidth="1"/>
    <col min="14" max="14" width="7.140625" style="20" customWidth="1"/>
    <col min="15" max="15" width="5.7109375" style="20" customWidth="1"/>
    <col min="16" max="16" width="7.140625" style="37" customWidth="1"/>
    <col min="17" max="17" width="0.140625" style="1" hidden="1" customWidth="1"/>
    <col min="18" max="18" width="7.85546875" style="61" customWidth="1"/>
    <col min="19" max="19" width="7.140625" style="62" customWidth="1"/>
    <col min="20" max="16384" width="9.140625" style="1"/>
  </cols>
  <sheetData>
    <row r="1" spans="1:24" ht="27" customHeight="1" thickBot="1" x14ac:dyDescent="0.4">
      <c r="A1" s="70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R1" s="58"/>
    </row>
    <row r="2" spans="1:24" ht="12" customHeight="1" x14ac:dyDescent="0.2">
      <c r="A2" s="78"/>
      <c r="B2" s="76" t="s">
        <v>10</v>
      </c>
      <c r="C2" s="80" t="s">
        <v>23</v>
      </c>
      <c r="D2" s="74" t="s">
        <v>12</v>
      </c>
      <c r="E2" s="75"/>
      <c r="F2" s="8"/>
      <c r="G2" s="82" t="s">
        <v>24</v>
      </c>
      <c r="H2" s="84" t="s">
        <v>12</v>
      </c>
      <c r="I2" s="84"/>
      <c r="J2" s="84"/>
      <c r="K2" s="84"/>
      <c r="L2" s="72" t="s">
        <v>22</v>
      </c>
      <c r="M2" s="74" t="s">
        <v>12</v>
      </c>
      <c r="N2" s="75"/>
      <c r="O2" s="8"/>
      <c r="P2" s="85" t="s">
        <v>27</v>
      </c>
      <c r="Q2" s="78"/>
      <c r="R2" s="66" t="s">
        <v>29</v>
      </c>
      <c r="S2" s="68" t="s">
        <v>30</v>
      </c>
    </row>
    <row r="3" spans="1:24" ht="114.75" customHeight="1" x14ac:dyDescent="0.2">
      <c r="A3" s="79"/>
      <c r="B3" s="77"/>
      <c r="C3" s="81"/>
      <c r="D3" s="11" t="s">
        <v>13</v>
      </c>
      <c r="E3" s="11" t="s">
        <v>14</v>
      </c>
      <c r="F3" s="11" t="s">
        <v>21</v>
      </c>
      <c r="G3" s="83"/>
      <c r="H3" s="11" t="s">
        <v>13</v>
      </c>
      <c r="I3" s="11" t="s">
        <v>14</v>
      </c>
      <c r="J3" s="11" t="s">
        <v>21</v>
      </c>
      <c r="K3" s="54" t="s">
        <v>28</v>
      </c>
      <c r="L3" s="73"/>
      <c r="M3" s="11" t="s">
        <v>13</v>
      </c>
      <c r="N3" s="11" t="s">
        <v>14</v>
      </c>
      <c r="O3" s="11" t="s">
        <v>21</v>
      </c>
      <c r="P3" s="86"/>
      <c r="Q3" s="79"/>
      <c r="R3" s="67"/>
      <c r="S3" s="69"/>
    </row>
    <row r="4" spans="1:24" ht="10.5" customHeight="1" x14ac:dyDescent="0.2">
      <c r="A4" s="34">
        <v>1</v>
      </c>
      <c r="B4" s="35">
        <v>2</v>
      </c>
      <c r="C4" s="17">
        <v>3</v>
      </c>
      <c r="D4" s="11">
        <v>4</v>
      </c>
      <c r="E4" s="11">
        <v>5</v>
      </c>
      <c r="F4" s="11">
        <v>6</v>
      </c>
      <c r="G4" s="42">
        <v>7</v>
      </c>
      <c r="H4" s="11">
        <v>8</v>
      </c>
      <c r="I4" s="11">
        <v>9</v>
      </c>
      <c r="J4" s="11">
        <v>10</v>
      </c>
      <c r="K4" s="46"/>
      <c r="L4" s="55"/>
      <c r="M4" s="11">
        <v>12</v>
      </c>
      <c r="N4" s="11">
        <v>13</v>
      </c>
      <c r="O4" s="11">
        <v>14</v>
      </c>
      <c r="P4" s="36">
        <v>15</v>
      </c>
      <c r="Q4" s="10"/>
      <c r="R4" s="59">
        <v>16</v>
      </c>
      <c r="S4" s="63">
        <v>17</v>
      </c>
    </row>
    <row r="5" spans="1:24" ht="49.5" customHeight="1" x14ac:dyDescent="0.2">
      <c r="A5" s="2">
        <v>1</v>
      </c>
      <c r="B5" s="27" t="s">
        <v>1</v>
      </c>
      <c r="C5" s="39">
        <f>D5+E5+F5</f>
        <v>1080</v>
      </c>
      <c r="D5" s="14">
        <f>D6+D7+D8+D9</f>
        <v>821</v>
      </c>
      <c r="E5" s="14">
        <f>E6+E7+E8+E9</f>
        <v>259</v>
      </c>
      <c r="F5" s="14">
        <f>F6+F7+F8+F9</f>
        <v>0</v>
      </c>
      <c r="G5" s="26">
        <f>H5+I5+J5</f>
        <v>1104.8000000000002</v>
      </c>
      <c r="H5" s="16">
        <f>H6+H7+H8+H9</f>
        <v>806.7</v>
      </c>
      <c r="I5" s="16">
        <f t="shared" ref="I5:J5" si="0">I6+I7+I8+I9</f>
        <v>267.10000000000002</v>
      </c>
      <c r="J5" s="16">
        <f t="shared" si="0"/>
        <v>31</v>
      </c>
      <c r="K5" s="47">
        <f>K6+K7+K8</f>
        <v>169</v>
      </c>
      <c r="L5" s="56">
        <f>L6+L7+L8+L9</f>
        <v>1285</v>
      </c>
      <c r="M5" s="3">
        <f t="shared" ref="M5:O5" si="1">M6+M7+M8+M9</f>
        <v>925.00000000000011</v>
      </c>
      <c r="N5" s="3">
        <f t="shared" si="1"/>
        <v>360</v>
      </c>
      <c r="O5" s="3">
        <f t="shared" si="1"/>
        <v>0</v>
      </c>
      <c r="P5" s="23">
        <f t="shared" ref="P5:P21" si="2">L5-G5</f>
        <v>180.19999999999982</v>
      </c>
      <c r="Q5" s="6"/>
      <c r="R5" s="60">
        <f>R6+R7+R8+R9</f>
        <v>1245</v>
      </c>
      <c r="S5" s="64">
        <f t="shared" ref="S5:S21" si="3">R5-L5</f>
        <v>-40</v>
      </c>
    </row>
    <row r="6" spans="1:24" ht="24" customHeight="1" x14ac:dyDescent="0.2">
      <c r="A6" s="2"/>
      <c r="B6" s="27" t="s">
        <v>17</v>
      </c>
      <c r="C6" s="39">
        <f>D6+E6+F6</f>
        <v>171</v>
      </c>
      <c r="D6" s="14">
        <v>66</v>
      </c>
      <c r="E6" s="14">
        <v>105</v>
      </c>
      <c r="F6" s="12"/>
      <c r="G6" s="26">
        <f>H6+I6+J6</f>
        <v>162</v>
      </c>
      <c r="H6" s="9">
        <v>66.7</v>
      </c>
      <c r="I6" s="9">
        <v>95.3</v>
      </c>
      <c r="J6" s="13"/>
      <c r="K6" s="47">
        <v>10</v>
      </c>
      <c r="L6" s="56">
        <f>M6+N6+O6</f>
        <v>195</v>
      </c>
      <c r="M6" s="3">
        <v>67.2</v>
      </c>
      <c r="N6" s="11">
        <v>127.8</v>
      </c>
      <c r="O6" s="4"/>
      <c r="P6" s="23">
        <f t="shared" si="2"/>
        <v>33</v>
      </c>
      <c r="Q6" s="6"/>
      <c r="R6" s="60">
        <v>170</v>
      </c>
      <c r="S6" s="64">
        <f t="shared" si="3"/>
        <v>-25</v>
      </c>
    </row>
    <row r="7" spans="1:24" ht="39" customHeight="1" x14ac:dyDescent="0.2">
      <c r="A7" s="2"/>
      <c r="B7" s="27" t="s">
        <v>18</v>
      </c>
      <c r="C7" s="39">
        <f t="shared" ref="C7:C9" si="4">D7+E7+F7</f>
        <v>728.1</v>
      </c>
      <c r="D7" s="12">
        <v>587.6</v>
      </c>
      <c r="E7" s="12">
        <v>140.5</v>
      </c>
      <c r="F7" s="12"/>
      <c r="G7" s="26">
        <f t="shared" ref="G7:G20" si="5">H7+I7+J7</f>
        <v>776.90000000000009</v>
      </c>
      <c r="H7" s="13">
        <v>584.6</v>
      </c>
      <c r="I7" s="13">
        <v>161.30000000000001</v>
      </c>
      <c r="J7" s="16">
        <v>31</v>
      </c>
      <c r="K7" s="47">
        <v>122</v>
      </c>
      <c r="L7" s="56">
        <f t="shared" ref="L7:L20" si="6">M7+N7+O7</f>
        <v>895</v>
      </c>
      <c r="M7" s="3">
        <v>691.2</v>
      </c>
      <c r="N7" s="11">
        <v>203.8</v>
      </c>
      <c r="O7" s="4"/>
      <c r="P7" s="23">
        <f t="shared" si="2"/>
        <v>118.09999999999991</v>
      </c>
      <c r="Q7" s="6"/>
      <c r="R7" s="60">
        <v>895</v>
      </c>
      <c r="S7" s="64">
        <f t="shared" si="3"/>
        <v>0</v>
      </c>
    </row>
    <row r="8" spans="1:24" ht="24" customHeight="1" x14ac:dyDescent="0.2">
      <c r="A8" s="2"/>
      <c r="B8" s="27" t="s">
        <v>19</v>
      </c>
      <c r="C8" s="39">
        <f t="shared" si="4"/>
        <v>172.4</v>
      </c>
      <c r="D8" s="12">
        <v>167.4</v>
      </c>
      <c r="E8" s="14">
        <v>5</v>
      </c>
      <c r="F8" s="12"/>
      <c r="G8" s="26">
        <f t="shared" si="5"/>
        <v>160.4</v>
      </c>
      <c r="H8" s="13">
        <v>155.4</v>
      </c>
      <c r="I8" s="16">
        <v>5</v>
      </c>
      <c r="J8" s="13"/>
      <c r="K8" s="47">
        <v>37</v>
      </c>
      <c r="L8" s="56">
        <f t="shared" si="6"/>
        <v>185</v>
      </c>
      <c r="M8" s="3">
        <v>166.6</v>
      </c>
      <c r="N8" s="11">
        <v>18.399999999999999</v>
      </c>
      <c r="O8" s="4"/>
      <c r="P8" s="23">
        <f t="shared" si="2"/>
        <v>24.599999999999994</v>
      </c>
      <c r="Q8" s="6"/>
      <c r="R8" s="60">
        <v>172</v>
      </c>
      <c r="S8" s="64">
        <f t="shared" si="3"/>
        <v>-13</v>
      </c>
    </row>
    <row r="9" spans="1:24" ht="16.5" customHeight="1" x14ac:dyDescent="0.2">
      <c r="A9" s="2"/>
      <c r="B9" s="27" t="s">
        <v>20</v>
      </c>
      <c r="C9" s="39">
        <f t="shared" si="4"/>
        <v>8.5</v>
      </c>
      <c r="D9" s="12"/>
      <c r="E9" s="12">
        <v>8.5</v>
      </c>
      <c r="F9" s="12"/>
      <c r="G9" s="26">
        <f t="shared" si="5"/>
        <v>5.5</v>
      </c>
      <c r="H9" s="13"/>
      <c r="I9" s="13">
        <v>5.5</v>
      </c>
      <c r="J9" s="13"/>
      <c r="K9" s="47">
        <v>0</v>
      </c>
      <c r="L9" s="56">
        <f t="shared" si="6"/>
        <v>10</v>
      </c>
      <c r="M9" s="3"/>
      <c r="N9" s="15">
        <v>10</v>
      </c>
      <c r="O9" s="4"/>
      <c r="P9" s="23">
        <f t="shared" si="2"/>
        <v>4.5</v>
      </c>
      <c r="Q9" s="6"/>
      <c r="R9" s="60">
        <v>8</v>
      </c>
      <c r="S9" s="64">
        <f t="shared" si="3"/>
        <v>-2</v>
      </c>
    </row>
    <row r="10" spans="1:24" ht="54.75" customHeight="1" x14ac:dyDescent="0.2">
      <c r="A10" s="2">
        <v>2</v>
      </c>
      <c r="B10" s="27" t="s">
        <v>2</v>
      </c>
      <c r="C10" s="39">
        <v>1390</v>
      </c>
      <c r="D10" s="12">
        <v>1043.8</v>
      </c>
      <c r="E10" s="12">
        <f>D10-F10</f>
        <v>992.59999999999991</v>
      </c>
      <c r="F10" s="12">
        <v>51.2</v>
      </c>
      <c r="G10" s="26">
        <f t="shared" si="5"/>
        <v>1324</v>
      </c>
      <c r="H10" s="14">
        <v>1000</v>
      </c>
      <c r="I10" s="38">
        <v>271.5</v>
      </c>
      <c r="J10" s="38">
        <v>52.5</v>
      </c>
      <c r="K10" s="45">
        <v>252</v>
      </c>
      <c r="L10" s="56">
        <f t="shared" si="6"/>
        <v>1656.0259999999998</v>
      </c>
      <c r="M10" s="3">
        <v>1193.4259999999999</v>
      </c>
      <c r="N10" s="4">
        <v>379</v>
      </c>
      <c r="O10" s="4">
        <v>83.6</v>
      </c>
      <c r="P10" s="23">
        <f t="shared" si="2"/>
        <v>332.02599999999984</v>
      </c>
      <c r="Q10" s="6"/>
      <c r="R10" s="60">
        <v>1506</v>
      </c>
      <c r="S10" s="64">
        <f t="shared" si="3"/>
        <v>-150.02599999999984</v>
      </c>
      <c r="X10" s="1" t="s">
        <v>26</v>
      </c>
    </row>
    <row r="11" spans="1:24" ht="27" customHeight="1" x14ac:dyDescent="0.2">
      <c r="A11" s="2">
        <v>3</v>
      </c>
      <c r="B11" s="27" t="s">
        <v>0</v>
      </c>
      <c r="C11" s="39">
        <f t="shared" ref="C11:C20" si="7">D11+E11+F11</f>
        <v>80</v>
      </c>
      <c r="D11" s="12">
        <v>73.099999999999994</v>
      </c>
      <c r="E11" s="12">
        <v>6.9</v>
      </c>
      <c r="F11" s="12"/>
      <c r="G11" s="26">
        <f t="shared" si="5"/>
        <v>80</v>
      </c>
      <c r="H11" s="38">
        <v>73.099999999999994</v>
      </c>
      <c r="I11" s="38">
        <v>6.9</v>
      </c>
      <c r="J11" s="38"/>
      <c r="K11" s="45">
        <v>20</v>
      </c>
      <c r="L11" s="56">
        <f t="shared" si="6"/>
        <v>80</v>
      </c>
      <c r="M11" s="3">
        <v>73.099999999999994</v>
      </c>
      <c r="N11" s="4">
        <v>6.9</v>
      </c>
      <c r="O11" s="4"/>
      <c r="P11" s="23">
        <f t="shared" si="2"/>
        <v>0</v>
      </c>
      <c r="Q11" s="6"/>
      <c r="R11" s="60">
        <v>80</v>
      </c>
      <c r="S11" s="64">
        <f t="shared" si="3"/>
        <v>0</v>
      </c>
    </row>
    <row r="12" spans="1:24" ht="43.5" customHeight="1" x14ac:dyDescent="0.2">
      <c r="A12" s="2">
        <v>4</v>
      </c>
      <c r="B12" s="27" t="s">
        <v>3</v>
      </c>
      <c r="C12" s="39">
        <f t="shared" si="7"/>
        <v>110</v>
      </c>
      <c r="D12" s="12">
        <v>102.12</v>
      </c>
      <c r="E12" s="12">
        <v>7.88</v>
      </c>
      <c r="F12" s="12"/>
      <c r="G12" s="26">
        <f t="shared" si="5"/>
        <v>110</v>
      </c>
      <c r="H12" s="38">
        <v>102.12</v>
      </c>
      <c r="I12" s="38">
        <v>7.88</v>
      </c>
      <c r="J12" s="38"/>
      <c r="K12" s="45">
        <v>23</v>
      </c>
      <c r="L12" s="56">
        <f t="shared" si="6"/>
        <v>110.02000000000001</v>
      </c>
      <c r="M12" s="3">
        <v>102.12</v>
      </c>
      <c r="N12" s="4">
        <v>7.9</v>
      </c>
      <c r="O12" s="4"/>
      <c r="P12" s="23">
        <f t="shared" si="2"/>
        <v>2.0000000000010232E-2</v>
      </c>
      <c r="Q12" s="6"/>
      <c r="R12" s="60">
        <v>110</v>
      </c>
      <c r="S12" s="64">
        <f t="shared" si="3"/>
        <v>-2.0000000000010232E-2</v>
      </c>
    </row>
    <row r="13" spans="1:24" ht="42.75" customHeight="1" x14ac:dyDescent="0.2">
      <c r="A13" s="2">
        <v>5</v>
      </c>
      <c r="B13" s="27" t="s">
        <v>4</v>
      </c>
      <c r="C13" s="39">
        <f t="shared" si="7"/>
        <v>375</v>
      </c>
      <c r="D13" s="14">
        <v>322.44</v>
      </c>
      <c r="E13" s="12">
        <v>52.56</v>
      </c>
      <c r="F13" s="12"/>
      <c r="G13" s="43">
        <f t="shared" si="5"/>
        <v>335.512</v>
      </c>
      <c r="H13" s="38">
        <v>312.5</v>
      </c>
      <c r="I13" s="38">
        <v>23.012</v>
      </c>
      <c r="J13" s="38"/>
      <c r="K13" s="45">
        <v>67</v>
      </c>
      <c r="L13" s="56">
        <f t="shared" si="6"/>
        <v>376</v>
      </c>
      <c r="M13" s="5">
        <v>322.5</v>
      </c>
      <c r="N13" s="4">
        <v>53.5</v>
      </c>
      <c r="O13" s="4"/>
      <c r="P13" s="23">
        <f t="shared" si="2"/>
        <v>40.488</v>
      </c>
      <c r="Q13" s="6"/>
      <c r="R13" s="60">
        <v>376</v>
      </c>
      <c r="S13" s="64">
        <f t="shared" si="3"/>
        <v>0</v>
      </c>
    </row>
    <row r="14" spans="1:24" ht="45" customHeight="1" x14ac:dyDescent="0.2">
      <c r="A14" s="2">
        <v>6</v>
      </c>
      <c r="B14" s="27" t="s">
        <v>6</v>
      </c>
      <c r="C14" s="39">
        <f t="shared" si="7"/>
        <v>125</v>
      </c>
      <c r="D14" s="14">
        <v>115.824</v>
      </c>
      <c r="E14" s="38">
        <v>9.1760000000000002</v>
      </c>
      <c r="F14" s="38"/>
      <c r="G14" s="26">
        <f t="shared" si="5"/>
        <v>121.96</v>
      </c>
      <c r="H14" s="14">
        <v>114.515</v>
      </c>
      <c r="I14" s="14">
        <v>6.3259999999999996</v>
      </c>
      <c r="J14" s="38">
        <v>1.119</v>
      </c>
      <c r="K14" s="45">
        <v>18</v>
      </c>
      <c r="L14" s="56">
        <f t="shared" si="6"/>
        <v>125.024</v>
      </c>
      <c r="M14" s="3">
        <v>120.024</v>
      </c>
      <c r="N14" s="4">
        <v>5</v>
      </c>
      <c r="O14" s="4"/>
      <c r="P14" s="23">
        <f t="shared" si="2"/>
        <v>3.0640000000000072</v>
      </c>
      <c r="Q14" s="6"/>
      <c r="R14" s="60">
        <v>125</v>
      </c>
      <c r="S14" s="65">
        <f t="shared" si="3"/>
        <v>-2.4000000000000909E-2</v>
      </c>
    </row>
    <row r="15" spans="1:24" ht="41.25" customHeight="1" x14ac:dyDescent="0.2">
      <c r="A15" s="2">
        <v>7</v>
      </c>
      <c r="B15" s="27" t="s">
        <v>5</v>
      </c>
      <c r="C15" s="39">
        <f t="shared" si="7"/>
        <v>665</v>
      </c>
      <c r="D15" s="14">
        <v>563.85</v>
      </c>
      <c r="E15" s="12">
        <v>96.65</v>
      </c>
      <c r="F15" s="12">
        <v>4.5</v>
      </c>
      <c r="G15" s="26">
        <f t="shared" si="5"/>
        <v>630.5</v>
      </c>
      <c r="H15" s="38">
        <v>562.08000000000004</v>
      </c>
      <c r="I15" s="38">
        <v>63.284999999999997</v>
      </c>
      <c r="J15" s="38">
        <v>5.1349999999999998</v>
      </c>
      <c r="K15" s="45">
        <v>117</v>
      </c>
      <c r="L15" s="56">
        <f t="shared" si="6"/>
        <v>665</v>
      </c>
      <c r="M15" s="5">
        <v>570.70000000000005</v>
      </c>
      <c r="N15" s="4">
        <v>89</v>
      </c>
      <c r="O15" s="4">
        <v>5.3</v>
      </c>
      <c r="P15" s="23">
        <f t="shared" si="2"/>
        <v>34.5</v>
      </c>
      <c r="Q15" s="6"/>
      <c r="R15" s="60">
        <v>653</v>
      </c>
      <c r="S15" s="64">
        <f t="shared" si="3"/>
        <v>-12</v>
      </c>
      <c r="T15" s="1" t="s">
        <v>25</v>
      </c>
    </row>
    <row r="16" spans="1:24" ht="61.5" customHeight="1" x14ac:dyDescent="0.2">
      <c r="A16" s="2">
        <v>8</v>
      </c>
      <c r="B16" s="28" t="s">
        <v>7</v>
      </c>
      <c r="C16" s="39">
        <f t="shared" si="7"/>
        <v>50.1</v>
      </c>
      <c r="D16" s="14">
        <v>41</v>
      </c>
      <c r="E16" s="12">
        <v>9.1</v>
      </c>
      <c r="F16" s="12"/>
      <c r="G16" s="26">
        <f>H16+I16+J16</f>
        <v>50</v>
      </c>
      <c r="H16" s="33">
        <v>39.174999999999997</v>
      </c>
      <c r="I16" s="33">
        <v>10.824999999999999</v>
      </c>
      <c r="J16" s="38"/>
      <c r="K16" s="45">
        <v>6</v>
      </c>
      <c r="L16" s="56">
        <f t="shared" si="6"/>
        <v>50</v>
      </c>
      <c r="M16" s="3">
        <v>38.200000000000003</v>
      </c>
      <c r="N16" s="4">
        <v>11.8</v>
      </c>
      <c r="O16" s="4"/>
      <c r="P16" s="23">
        <f t="shared" si="2"/>
        <v>0</v>
      </c>
      <c r="Q16" s="6"/>
      <c r="R16" s="60">
        <v>50</v>
      </c>
      <c r="S16" s="64">
        <f t="shared" si="3"/>
        <v>0</v>
      </c>
    </row>
    <row r="17" spans="1:19" ht="34.5" customHeight="1" x14ac:dyDescent="0.2">
      <c r="A17" s="2">
        <v>9</v>
      </c>
      <c r="B17" s="27" t="s">
        <v>8</v>
      </c>
      <c r="C17" s="39">
        <f t="shared" si="7"/>
        <v>125</v>
      </c>
      <c r="D17" s="33">
        <v>109.08</v>
      </c>
      <c r="E17" s="12">
        <v>15.92</v>
      </c>
      <c r="F17" s="12"/>
      <c r="G17" s="26">
        <f t="shared" si="5"/>
        <v>125</v>
      </c>
      <c r="H17" s="33">
        <v>109.08</v>
      </c>
      <c r="I17" s="38">
        <v>15.92</v>
      </c>
      <c r="J17" s="38"/>
      <c r="K17" s="45">
        <v>20</v>
      </c>
      <c r="L17" s="56">
        <f t="shared" si="6"/>
        <v>130.4</v>
      </c>
      <c r="M17" s="5">
        <v>116.28</v>
      </c>
      <c r="N17" s="4">
        <v>14.12</v>
      </c>
      <c r="O17" s="4"/>
      <c r="P17" s="23">
        <f t="shared" si="2"/>
        <v>5.4000000000000057</v>
      </c>
      <c r="Q17" s="6"/>
      <c r="R17" s="60">
        <v>130.4</v>
      </c>
      <c r="S17" s="64">
        <f t="shared" si="3"/>
        <v>0</v>
      </c>
    </row>
    <row r="18" spans="1:19" ht="33" customHeight="1" x14ac:dyDescent="0.2">
      <c r="A18" s="2">
        <v>10</v>
      </c>
      <c r="B18" s="29" t="s">
        <v>9</v>
      </c>
      <c r="C18" s="39">
        <f t="shared" si="7"/>
        <v>97</v>
      </c>
      <c r="D18" s="3">
        <v>55.05</v>
      </c>
      <c r="E18" s="12">
        <v>41.95</v>
      </c>
      <c r="F18" s="5"/>
      <c r="G18" s="26">
        <f t="shared" si="5"/>
        <v>109</v>
      </c>
      <c r="H18" s="3">
        <v>46</v>
      </c>
      <c r="I18" s="3">
        <v>63</v>
      </c>
      <c r="J18" s="5"/>
      <c r="K18" s="48">
        <v>8</v>
      </c>
      <c r="L18" s="56">
        <f t="shared" si="6"/>
        <v>109</v>
      </c>
      <c r="M18" s="5">
        <v>55.2</v>
      </c>
      <c r="N18" s="4">
        <v>53.8</v>
      </c>
      <c r="O18" s="4"/>
      <c r="P18" s="23">
        <f t="shared" si="2"/>
        <v>0</v>
      </c>
      <c r="Q18" s="6"/>
      <c r="R18" s="60">
        <v>97</v>
      </c>
      <c r="S18" s="64">
        <f t="shared" si="3"/>
        <v>-12</v>
      </c>
    </row>
    <row r="19" spans="1:19" ht="20.25" customHeight="1" x14ac:dyDescent="0.2">
      <c r="A19" s="2"/>
      <c r="B19" s="24" t="s">
        <v>11</v>
      </c>
      <c r="C19" s="40">
        <f>C18+C17+C16+C15+C14+C13+C12+C11+C10+C5</f>
        <v>4097.1000000000004</v>
      </c>
      <c r="D19" s="3">
        <f t="shared" ref="D19:F19" si="8">D18+D17+D16+D15+D14+D13+D12+D11+D10+D5</f>
        <v>3247.2640000000001</v>
      </c>
      <c r="E19" s="12">
        <f t="shared" ref="E19" si="9">D19-F19</f>
        <v>3191.5640000000003</v>
      </c>
      <c r="F19" s="3">
        <f t="shared" si="8"/>
        <v>55.7</v>
      </c>
      <c r="G19" s="40">
        <f>G18+G17+G16+G15+G14+G13+G12+G11+G10+G5</f>
        <v>3990.7719999999999</v>
      </c>
      <c r="H19" s="3">
        <f>SUM(H6:H18)</f>
        <v>3165.27</v>
      </c>
      <c r="I19" s="3">
        <f>SUM(I6:I18)</f>
        <v>735.74800000000005</v>
      </c>
      <c r="J19" s="3">
        <f>SUM(J6:J18)</f>
        <v>89.754000000000005</v>
      </c>
      <c r="K19" s="49"/>
      <c r="L19" s="56">
        <f>L18+L17+L16+L15+L14+L13+L12+L11+L10+L5</f>
        <v>4586.4699999999993</v>
      </c>
      <c r="M19" s="3">
        <f>M18+M17+M16+M15+M14+M13+M12+M11+M10+M5</f>
        <v>3516.5499999999997</v>
      </c>
      <c r="N19" s="3">
        <f>N18+N17+N16+N15+N14+N13+N12+N11+N10+N5</f>
        <v>981.02</v>
      </c>
      <c r="O19" s="3">
        <f>O18+O17+O16+O15+O14+O13+O12+O11+O10+O5</f>
        <v>88.899999999999991</v>
      </c>
      <c r="P19" s="23">
        <f t="shared" si="2"/>
        <v>595.69799999999941</v>
      </c>
      <c r="Q19" s="6"/>
      <c r="R19" s="60">
        <f>R18+R17+R16+R15+R14+R13+R12+R11+R10+R5</f>
        <v>4372.3999999999996</v>
      </c>
      <c r="S19" s="64">
        <f t="shared" si="3"/>
        <v>-214.06999999999971</v>
      </c>
    </row>
    <row r="20" spans="1:19" ht="24" customHeight="1" x14ac:dyDescent="0.2">
      <c r="B20" s="28" t="s">
        <v>15</v>
      </c>
      <c r="C20" s="39">
        <f t="shared" si="7"/>
        <v>20.7</v>
      </c>
      <c r="D20" s="12">
        <v>20.7</v>
      </c>
      <c r="E20" s="12"/>
      <c r="F20" s="18"/>
      <c r="G20" s="26">
        <f t="shared" si="5"/>
        <v>20.7</v>
      </c>
      <c r="H20" s="38">
        <v>20.7</v>
      </c>
      <c r="I20" s="18"/>
      <c r="J20" s="18"/>
      <c r="K20" s="50">
        <v>3</v>
      </c>
      <c r="L20" s="56">
        <f t="shared" si="6"/>
        <v>20.7</v>
      </c>
      <c r="M20" s="8">
        <v>20.7</v>
      </c>
      <c r="N20" s="4"/>
      <c r="O20" s="8"/>
      <c r="P20" s="23">
        <f t="shared" si="2"/>
        <v>0</v>
      </c>
      <c r="Q20" s="6"/>
      <c r="R20" s="60">
        <v>20.7</v>
      </c>
      <c r="S20" s="64">
        <f t="shared" si="3"/>
        <v>0</v>
      </c>
    </row>
    <row r="21" spans="1:19" ht="21" customHeight="1" x14ac:dyDescent="0.2">
      <c r="B21" s="24" t="s">
        <v>16</v>
      </c>
      <c r="C21" s="40">
        <f>C20+C19</f>
        <v>4117.8</v>
      </c>
      <c r="D21" s="25">
        <f t="shared" ref="D21:F21" si="10">D20+D19</f>
        <v>3267.9639999999999</v>
      </c>
      <c r="E21" s="25">
        <f t="shared" si="10"/>
        <v>3191.5640000000003</v>
      </c>
      <c r="F21" s="25">
        <f t="shared" si="10"/>
        <v>55.7</v>
      </c>
      <c r="G21" s="40">
        <f>G20+G19</f>
        <v>4011.4719999999998</v>
      </c>
      <c r="H21" s="25">
        <f t="shared" ref="H21" si="11">H20+H19</f>
        <v>3185.97</v>
      </c>
      <c r="I21" s="25">
        <f t="shared" ref="I21" si="12">I20+I19</f>
        <v>735.74800000000005</v>
      </c>
      <c r="J21" s="25">
        <f t="shared" ref="J21" si="13">J20+J19</f>
        <v>89.754000000000005</v>
      </c>
      <c r="K21" s="51">
        <f>K5+K10+K11+K12+K13+K14+K15+K16+K17+K18+K20</f>
        <v>703</v>
      </c>
      <c r="L21" s="56">
        <f>L20+L19</f>
        <v>4607.1699999999992</v>
      </c>
      <c r="M21" s="25">
        <f>M20+M19</f>
        <v>3537.2499999999995</v>
      </c>
      <c r="N21" s="25">
        <f t="shared" ref="N21:O21" si="14">N20+N19</f>
        <v>981.02</v>
      </c>
      <c r="O21" s="25">
        <f t="shared" si="14"/>
        <v>88.899999999999991</v>
      </c>
      <c r="P21" s="23">
        <f t="shared" si="2"/>
        <v>595.69799999999941</v>
      </c>
      <c r="Q21" s="6"/>
      <c r="R21" s="60">
        <f>R20+R19</f>
        <v>4393.0999999999995</v>
      </c>
      <c r="S21" s="64">
        <f t="shared" si="3"/>
        <v>-214.06999999999971</v>
      </c>
    </row>
    <row r="22" spans="1:19" x14ac:dyDescent="0.2">
      <c r="B22" s="30"/>
      <c r="D22" s="19"/>
      <c r="E22" s="19"/>
      <c r="F22" s="19"/>
      <c r="H22" s="20"/>
      <c r="I22" s="20"/>
      <c r="J22" s="20"/>
      <c r="K22" s="52"/>
    </row>
    <row r="23" spans="1:19" x14ac:dyDescent="0.2">
      <c r="A23" s="7"/>
      <c r="B23" s="31"/>
      <c r="D23" s="20"/>
      <c r="E23" s="20"/>
      <c r="F23" s="20"/>
      <c r="H23" s="20"/>
      <c r="I23" s="20"/>
      <c r="J23" s="20"/>
      <c r="K23" s="52"/>
    </row>
    <row r="24" spans="1:19" x14ac:dyDescent="0.2">
      <c r="H24" s="21"/>
      <c r="I24" s="21"/>
      <c r="J24" s="21"/>
    </row>
  </sheetData>
  <mergeCells count="13">
    <mergeCell ref="R2:R3"/>
    <mergeCell ref="S2:S3"/>
    <mergeCell ref="A1:O1"/>
    <mergeCell ref="L2:L3"/>
    <mergeCell ref="M2:N2"/>
    <mergeCell ref="B2:B3"/>
    <mergeCell ref="A2:A3"/>
    <mergeCell ref="C2:C3"/>
    <mergeCell ref="D2:E2"/>
    <mergeCell ref="G2:G3"/>
    <mergeCell ref="H2:K2"/>
    <mergeCell ref="P2:P3"/>
    <mergeCell ref="Q2:Q3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ფორმა N 13</vt:lpstr>
      <vt:lpstr>'ფორმა N 13'!Print_Area</vt:lpstr>
      <vt:lpstr>'ფორმა N 13'!Print_Titles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2020-11-12T11:46:12Z</dcterms:modified>
</cp:coreProperties>
</file>